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PC · المستخلص" sheetId="1" state="visible" r:id="rId1"/>
  </sheets>
  <definedNames/>
  <calcPr calcId="124519" fullCalcOnLoad="1"/>
</workbook>
</file>

<file path=xl/styles.xml><?xml version="1.0" encoding="utf-8"?>
<styleSheet xmlns="http://schemas.openxmlformats.org/spreadsheetml/2006/main">
  <numFmts count="0"/>
  <fonts count="11">
    <font>
      <name val="Calibri"/>
      <family val="2"/>
      <color theme="1"/>
      <sz val="11"/>
      <scheme val="minor"/>
    </font>
    <font>
      <b val="1"/>
      <color rgb="00FFFFFF"/>
      <sz val="14"/>
    </font>
    <font>
      <color rgb="0012293F"/>
      <sz val="9"/>
    </font>
    <font>
      <b val="1"/>
      <color rgb="0012293F"/>
      <sz val="10"/>
    </font>
    <font>
      <sz val="10"/>
    </font>
    <font>
      <color rgb="005D6E7B"/>
      <sz val="9"/>
    </font>
    <font>
      <b val="1"/>
      <color rgb="00FFFFFF"/>
      <sz val="11"/>
    </font>
    <font>
      <b val="1"/>
    </font>
    <font>
      <color rgb="00000000"/>
      <sz val="11"/>
    </font>
    <font>
      <b val="1"/>
      <sz val="10"/>
    </font>
    <font>
      <b val="1"/>
      <color rgb="0012293F"/>
      <sz val="11"/>
    </font>
  </fonts>
  <fills count="5">
    <fill>
      <patternFill/>
    </fill>
    <fill>
      <patternFill patternType="gray125"/>
    </fill>
    <fill>
      <patternFill patternType="solid">
        <fgColor rgb="0012293F"/>
      </patternFill>
    </fill>
    <fill>
      <patternFill patternType="solid">
        <fgColor rgb="00EFE9DF"/>
      </patternFill>
    </fill>
    <fill>
      <patternFill patternType="solid">
        <fgColor rgb="00E8F4F4"/>
      </patternFill>
    </fill>
  </fills>
  <borders count="6">
    <border>
      <left/>
      <right/>
      <top/>
      <bottom/>
      <diagonal/>
    </border>
    <border>
      <left style="thin">
        <color rgb="00C8CDD3"/>
      </left>
      <right style="thin">
        <color rgb="00C8CDD3"/>
      </right>
      <top style="thin">
        <color rgb="00C8CDD3"/>
      </top>
      <bottom style="thin">
        <color rgb="00C8CDD3"/>
      </bottom>
    </border>
    <border>
      <left/>
      <right/>
      <top style="thin">
        <color rgb="00C8CDD3"/>
      </top>
      <bottom/>
      <diagonal/>
    </border>
    <border>
      <left/>
      <right style="thin">
        <color rgb="00C8CDD3"/>
      </right>
      <top style="thin">
        <color rgb="00C8CDD3"/>
      </top>
      <bottom/>
      <diagonal/>
    </border>
    <border>
      <left/>
      <right/>
      <top style="thin">
        <color rgb="00C8CDD3"/>
      </top>
      <bottom style="thin">
        <color rgb="00C8CDD3"/>
      </bottom>
      <diagonal/>
    </border>
    <border>
      <left/>
      <right style="thin">
        <color rgb="00C8CDD3"/>
      </right>
      <top style="thin">
        <color rgb="00C8CDD3"/>
      </top>
      <bottom style="thin">
        <color rgb="00C8CDD3"/>
      </bottom>
      <diagonal/>
    </border>
  </borders>
  <cellStyleXfs count="1">
    <xf numFmtId="0" fontId="0" fillId="0" borderId="0"/>
  </cellStyleXfs>
  <cellXfs count="20">
    <xf numFmtId="0" fontId="0" fillId="0" borderId="0" pivotButton="0" quotePrefix="0" xfId="0"/>
    <xf numFmtId="0" fontId="1" fillId="2" borderId="1" applyAlignment="1" pivotButton="0" quotePrefix="0" xfId="0">
      <alignment horizontal="center" vertical="center"/>
    </xf>
    <xf numFmtId="0" fontId="2" fillId="3" borderId="1" applyAlignment="1" pivotButton="0" quotePrefix="0" xfId="0">
      <alignment horizontal="center" vertical="center" wrapText="1"/>
    </xf>
    <xf numFmtId="0" fontId="3" fillId="3" borderId="1" applyAlignment="1" pivotButton="0" quotePrefix="0" xfId="0">
      <alignment horizontal="right" vertical="center"/>
    </xf>
    <xf numFmtId="0" fontId="0" fillId="0" borderId="4" pivotButton="0" quotePrefix="0" xfId="0"/>
    <xf numFmtId="0" fontId="0" fillId="0" borderId="5" pivotButton="0" quotePrefix="0" xfId="0"/>
    <xf numFmtId="0" fontId="4" fillId="0" borderId="1" applyAlignment="1" pivotButton="0" quotePrefix="0" xfId="0">
      <alignment horizontal="right" vertical="center"/>
    </xf>
    <xf numFmtId="0" fontId="5" fillId="0" borderId="1" applyAlignment="1" pivotButton="0" quotePrefix="0" xfId="0">
      <alignment horizontal="right" vertical="center"/>
    </xf>
    <xf numFmtId="4" fontId="0" fillId="4" borderId="1" applyAlignment="1" pivotButton="0" quotePrefix="0" xfId="0">
      <alignment horizontal="left" vertical="center"/>
    </xf>
    <xf numFmtId="2" fontId="0" fillId="4" borderId="1" applyAlignment="1" pivotButton="0" quotePrefix="0" xfId="0">
      <alignment horizontal="left" vertical="center"/>
    </xf>
    <xf numFmtId="0" fontId="6" fillId="2" borderId="1" applyAlignment="1" pivotButton="0" quotePrefix="0" xfId="0">
      <alignment horizontal="center" vertical="center" wrapText="1"/>
    </xf>
    <xf numFmtId="0" fontId="4" fillId="4" borderId="1" applyAlignment="1" pivotButton="0" quotePrefix="0" xfId="0">
      <alignment horizontal="right" vertical="center"/>
    </xf>
    <xf numFmtId="0" fontId="4" fillId="4" borderId="1" applyAlignment="1" pivotButton="0" quotePrefix="0" xfId="0">
      <alignment horizontal="center" vertical="center"/>
    </xf>
    <xf numFmtId="4" fontId="0" fillId="0" borderId="1" applyAlignment="1" pivotButton="0" quotePrefix="0" xfId="0">
      <alignment horizontal="left" vertical="center"/>
    </xf>
    <xf numFmtId="4" fontId="7" fillId="3" borderId="1" applyAlignment="1" pivotButton="0" quotePrefix="0" xfId="0">
      <alignment horizontal="left" vertical="center"/>
    </xf>
    <xf numFmtId="4" fontId="8" fillId="0" borderId="1" applyAlignment="1" pivotButton="0" quotePrefix="0" xfId="0">
      <alignment horizontal="left" vertical="center"/>
    </xf>
    <xf numFmtId="4" fontId="8" fillId="4" borderId="1" applyAlignment="1" pivotButton="0" quotePrefix="0" xfId="0">
      <alignment horizontal="left" vertical="center"/>
    </xf>
    <xf numFmtId="0" fontId="9" fillId="0" borderId="1" applyAlignment="1" pivotButton="0" quotePrefix="0" xfId="0">
      <alignment horizontal="right" vertical="center"/>
    </xf>
    <xf numFmtId="4" fontId="10" fillId="3" borderId="1" applyAlignment="1" pivotButton="0" quotePrefix="0" xfId="0">
      <alignment horizontal="left" vertical="center"/>
    </xf>
    <xf numFmtId="0" fontId="5" fillId="3" borderId="1" applyAlignment="1" pivotButton="0" quotePrefix="0" xfId="0">
      <alignment horizontal="righ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2"/>
  <sheetViews>
    <sheetView rightToLeft="1" workbookViewId="0">
      <pane ySplit="12" topLeftCell="A13" activePane="bottomLeft" state="frozen"/>
      <selection pane="bottomLeft" activeCell="A1" sqref="A1"/>
    </sheetView>
  </sheetViews>
  <sheetFormatPr baseColWidth="8" defaultRowHeight="15"/>
  <cols>
    <col width="16" customWidth="1" min="1" max="1"/>
    <col width="34" customWidth="1" min="2" max="2"/>
    <col width="10" customWidth="1" min="3" max="3"/>
    <col width="14" customWidth="1" min="4" max="4"/>
    <col width="14" customWidth="1" min="5" max="5"/>
    <col width="14" customWidth="1" min="6" max="6"/>
    <col width="18" customWidth="1" min="7" max="7"/>
  </cols>
  <sheetData>
    <row r="1" ht="28" customHeight="1">
      <c r="A1" s="1" t="inlineStr">
        <is>
          <t>مستخلص مرحلي — Interim Payment Certificate</t>
        </is>
      </c>
      <c r="B1" s="4" t="n"/>
      <c r="C1" s="4" t="n"/>
      <c r="D1" s="4" t="n"/>
      <c r="E1" s="4" t="n"/>
      <c r="F1" s="4" t="n"/>
      <c r="G1" s="4" t="n"/>
      <c r="H1" s="5" t="n"/>
    </row>
    <row r="2" ht="22" customHeight="1">
      <c r="A2" s="2" t="inlineStr">
        <is>
          <t>قالب مجاني من IntellaQ Flow · intellaqflow.com/tools/ipc-retention-calculator/ — الخلايا الزرقاء مدخلات، والبقية معادلات</t>
        </is>
      </c>
      <c r="B2" s="4" t="n"/>
      <c r="C2" s="4" t="n"/>
      <c r="D2" s="4" t="n"/>
      <c r="E2" s="4" t="n"/>
      <c r="F2" s="4" t="n"/>
      <c r="G2" s="4" t="n"/>
      <c r="H2" s="5" t="n"/>
    </row>
    <row r="4">
      <c r="A4" s="3" t="inlineStr">
        <is>
          <t>بنود العقد — Contract terms</t>
        </is>
      </c>
      <c r="B4" s="4" t="n"/>
      <c r="C4" s="5" t="n"/>
    </row>
    <row r="5">
      <c r="A5" s="6" t="inlineStr">
        <is>
          <t>قيمة العقد</t>
        </is>
      </c>
      <c r="B5" s="7" t="inlineStr">
        <is>
          <t>Contract value</t>
        </is>
      </c>
      <c r="C5" s="8" t="n">
        <v>12000000</v>
      </c>
    </row>
    <row r="6">
      <c r="A6" s="6" t="inlineStr">
        <is>
          <t>نسبة الدفعة المقدمة %</t>
        </is>
      </c>
      <c r="B6" s="7" t="inlineStr">
        <is>
          <t>Advance %</t>
        </is>
      </c>
      <c r="C6" s="9" t="n">
        <v>10</v>
      </c>
    </row>
    <row r="7">
      <c r="A7" s="6" t="inlineStr">
        <is>
          <t>نسبة المحتجزات %</t>
        </is>
      </c>
      <c r="B7" s="7" t="inlineStr">
        <is>
          <t>Retention %</t>
        </is>
      </c>
      <c r="C7" s="9" t="n">
        <v>10</v>
      </c>
    </row>
    <row r="8">
      <c r="A8" s="6" t="inlineStr">
        <is>
          <t>حد المحتجزات % من العقد</t>
        </is>
      </c>
      <c r="B8" s="7" t="inlineStr">
        <is>
          <t>Retention cap %</t>
        </is>
      </c>
      <c r="C8" s="9" t="n">
        <v>5</v>
      </c>
    </row>
    <row r="9">
      <c r="A9" s="6" t="inlineStr">
        <is>
          <t>ضريبة القيمة المضافة %</t>
        </is>
      </c>
      <c r="B9" s="7" t="inlineStr">
        <is>
          <t>VAT %</t>
        </is>
      </c>
      <c r="C9" s="9" t="n">
        <v>15</v>
      </c>
    </row>
    <row r="10">
      <c r="A10" s="6" t="inlineStr">
        <is>
          <t>المعتمد سابقاً (صافي)</t>
        </is>
      </c>
      <c r="B10" s="7" t="inlineStr">
        <is>
          <t>Previously certified (net)</t>
        </is>
      </c>
      <c r="C10" s="8" t="n">
        <v>1900000</v>
      </c>
    </row>
    <row r="12" ht="32" customHeight="1">
      <c r="A12" s="10" t="inlineStr">
        <is>
          <t>كود التكلفة
Cost code</t>
        </is>
      </c>
      <c r="B12" s="10" t="inlineStr">
        <is>
          <t>البند
Description</t>
        </is>
      </c>
      <c r="C12" s="10" t="inlineStr">
        <is>
          <t>الوحدة
Unit</t>
        </is>
      </c>
      <c r="D12" s="10" t="inlineStr">
        <is>
          <t>الكمية التعاقدية
Contract qty</t>
        </is>
      </c>
      <c r="E12" s="10" t="inlineStr">
        <is>
          <t>سعر الوحدة
Rate</t>
        </is>
      </c>
      <c r="F12" s="10" t="inlineStr">
        <is>
          <t>المنفذ حتى تاريخه %
% complete</t>
        </is>
      </c>
      <c r="G12" s="10" t="inlineStr">
        <is>
          <t>قيمة الأعمال حتى تاريخه
Value to date</t>
        </is>
      </c>
    </row>
    <row r="13">
      <c r="A13" s="11" t="inlineStr">
        <is>
          <t>01-100</t>
        </is>
      </c>
      <c r="B13" s="11" t="inlineStr">
        <is>
          <t>أعمال الحفر والردم — Earthworks</t>
        </is>
      </c>
      <c r="C13" s="12" t="inlineStr">
        <is>
          <t>م3</t>
        </is>
      </c>
      <c r="D13" s="8" t="n">
        <v>18000</v>
      </c>
      <c r="E13" s="8" t="n">
        <v>42</v>
      </c>
      <c r="F13" s="9" t="n">
        <v>65</v>
      </c>
      <c r="G13" s="13">
        <f>IFERROR(D13*E13*F13/100,0)</f>
        <v/>
      </c>
    </row>
    <row r="14">
      <c r="A14" s="11" t="inlineStr">
        <is>
          <t>02-200</t>
        </is>
      </c>
      <c r="B14" s="11" t="inlineStr">
        <is>
          <t>الخرسانة المسلحة — RC works</t>
        </is>
      </c>
      <c r="C14" s="12" t="inlineStr">
        <is>
          <t>م3</t>
        </is>
      </c>
      <c r="D14" s="8" t="n">
        <v>4200</v>
      </c>
      <c r="E14" s="8" t="n">
        <v>1150</v>
      </c>
      <c r="F14" s="9" t="n">
        <v>48</v>
      </c>
      <c r="G14" s="13">
        <f>IFERROR(D14*E14*F14/100,0)</f>
        <v/>
      </c>
    </row>
    <row r="15">
      <c r="A15" s="11" t="inlineStr">
        <is>
          <t>03-300</t>
        </is>
      </c>
      <c r="B15" s="11" t="inlineStr">
        <is>
          <t>أعمال البناء — Blockwork</t>
        </is>
      </c>
      <c r="C15" s="12" t="inlineStr">
        <is>
          <t>م2</t>
        </is>
      </c>
      <c r="D15" s="8" t="n">
        <v>9500</v>
      </c>
      <c r="E15" s="8" t="n">
        <v>78</v>
      </c>
      <c r="F15" s="9" t="n">
        <v>30</v>
      </c>
      <c r="G15" s="13">
        <f>IFERROR(D15*E15*F15/100,0)</f>
        <v/>
      </c>
    </row>
    <row r="16">
      <c r="A16" s="11" t="n"/>
      <c r="B16" s="11" t="n"/>
      <c r="C16" s="12" t="n"/>
      <c r="D16" s="8" t="n"/>
      <c r="E16" s="8" t="n"/>
      <c r="F16" s="9" t="n"/>
      <c r="G16" s="13">
        <f>IFERROR(D16*E16*F16/100,0)</f>
        <v/>
      </c>
    </row>
    <row r="17">
      <c r="A17" s="11" t="n"/>
      <c r="B17" s="11" t="n"/>
      <c r="C17" s="12" t="n"/>
      <c r="D17" s="8" t="n"/>
      <c r="E17" s="8" t="n"/>
      <c r="F17" s="9" t="n"/>
      <c r="G17" s="13">
        <f>IFERROR(D17*E17*F17/100,0)</f>
        <v/>
      </c>
    </row>
    <row r="18">
      <c r="A18" s="11" t="n"/>
      <c r="B18" s="11" t="n"/>
      <c r="C18" s="12" t="n"/>
      <c r="D18" s="8" t="n"/>
      <c r="E18" s="8" t="n"/>
      <c r="F18" s="9" t="n"/>
      <c r="G18" s="13">
        <f>IFERROR(D18*E18*F18/100,0)</f>
        <v/>
      </c>
    </row>
    <row r="19">
      <c r="A19" s="11" t="n"/>
      <c r="B19" s="11" t="n"/>
      <c r="C19" s="12" t="n"/>
      <c r="D19" s="8" t="n"/>
      <c r="E19" s="8" t="n"/>
      <c r="F19" s="9" t="n"/>
      <c r="G19" s="13">
        <f>IFERROR(D19*E19*F19/100,0)</f>
        <v/>
      </c>
    </row>
    <row r="20">
      <c r="A20" s="11" t="n"/>
      <c r="B20" s="11" t="n"/>
      <c r="C20" s="12" t="n"/>
      <c r="D20" s="8" t="n"/>
      <c r="E20" s="8" t="n"/>
      <c r="F20" s="9" t="n"/>
      <c r="G20" s="13">
        <f>IFERROR(D20*E20*F20/100,0)</f>
        <v/>
      </c>
    </row>
    <row r="21">
      <c r="A21" s="11" t="n"/>
      <c r="B21" s="11" t="n"/>
      <c r="C21" s="12" t="n"/>
      <c r="D21" s="8" t="n"/>
      <c r="E21" s="8" t="n"/>
      <c r="F21" s="9" t="n"/>
      <c r="G21" s="13">
        <f>IFERROR(D21*E21*F21/100,0)</f>
        <v/>
      </c>
    </row>
    <row r="22">
      <c r="A22" s="11" t="n"/>
      <c r="B22" s="11" t="n"/>
      <c r="C22" s="12" t="n"/>
      <c r="D22" s="8" t="n"/>
      <c r="E22" s="8" t="n"/>
      <c r="F22" s="9" t="n"/>
      <c r="G22" s="13">
        <f>IFERROR(D22*E22*F22/100,0)</f>
        <v/>
      </c>
    </row>
    <row r="23">
      <c r="A23" s="11" t="n"/>
      <c r="B23" s="11" t="n"/>
      <c r="C23" s="12" t="n"/>
      <c r="D23" s="8" t="n"/>
      <c r="E23" s="8" t="n"/>
      <c r="F23" s="9" t="n"/>
      <c r="G23" s="13">
        <f>IFERROR(D23*E23*F23/100,0)</f>
        <v/>
      </c>
    </row>
    <row r="24">
      <c r="A24" s="11" t="n"/>
      <c r="B24" s="11" t="n"/>
      <c r="C24" s="12" t="n"/>
      <c r="D24" s="8" t="n"/>
      <c r="E24" s="8" t="n"/>
      <c r="F24" s="9" t="n"/>
      <c r="G24" s="13">
        <f>IFERROR(D24*E24*F24/100,0)</f>
        <v/>
      </c>
    </row>
    <row r="25">
      <c r="A25" s="11" t="n"/>
      <c r="B25" s="11" t="n"/>
      <c r="C25" s="12" t="n"/>
      <c r="D25" s="8" t="n"/>
      <c r="E25" s="8" t="n"/>
      <c r="F25" s="9" t="n"/>
      <c r="G25" s="13">
        <f>IFERROR(D25*E25*F25/100,0)</f>
        <v/>
      </c>
    </row>
    <row r="26">
      <c r="A26" s="11" t="n"/>
      <c r="B26" s="11" t="n"/>
      <c r="C26" s="12" t="n"/>
      <c r="D26" s="8" t="n"/>
      <c r="E26" s="8" t="n"/>
      <c r="F26" s="9" t="n"/>
      <c r="G26" s="13">
        <f>IFERROR(D26*E26*F26/100,0)</f>
        <v/>
      </c>
    </row>
    <row r="27">
      <c r="A27" s="11" t="n"/>
      <c r="B27" s="11" t="n"/>
      <c r="C27" s="12" t="n"/>
      <c r="D27" s="8" t="n"/>
      <c r="E27" s="8" t="n"/>
      <c r="F27" s="9" t="n"/>
      <c r="G27" s="13">
        <f>IFERROR(D27*E27*F27/100,0)</f>
        <v/>
      </c>
    </row>
    <row r="28">
      <c r="A28" s="3" t="inlineStr">
        <is>
          <t>إجمالي الأعمال المنفذة — Work done to date</t>
        </is>
      </c>
      <c r="B28" s="4" t="n"/>
      <c r="C28" s="4" t="n"/>
      <c r="D28" s="4" t="n"/>
      <c r="E28" s="4" t="n"/>
      <c r="F28" s="5" t="n"/>
      <c r="G28" s="14">
        <f>SUM(G13:G27)</f>
        <v/>
      </c>
    </row>
    <row r="30">
      <c r="A30" s="3" t="inlineStr">
        <is>
          <t>المستخلص — The certificate</t>
        </is>
      </c>
      <c r="B30" s="4" t="n"/>
      <c r="C30" s="5" t="n"/>
    </row>
    <row r="31">
      <c r="A31" s="6" t="inlineStr">
        <is>
          <t>الأعمال المنفذة حتى تاريخه</t>
        </is>
      </c>
      <c r="B31" s="7" t="inlineStr">
        <is>
          <t>Work done to date</t>
        </is>
      </c>
      <c r="C31" s="15">
        <f>G28</f>
        <v/>
      </c>
    </row>
    <row r="32">
      <c r="A32" s="6" t="inlineStr">
        <is>
          <t>مواد بالموقع</t>
        </is>
      </c>
      <c r="B32" s="7" t="inlineStr">
        <is>
          <t>Materials on site</t>
        </is>
      </c>
      <c r="C32" s="16" t="n">
        <v>350000</v>
      </c>
    </row>
    <row r="33">
      <c r="A33" s="17" t="inlineStr">
        <is>
          <t>الإجمالي التراكمي</t>
        </is>
      </c>
      <c r="B33" s="7" t="inlineStr">
        <is>
          <t>Gross cumulative</t>
        </is>
      </c>
      <c r="C33" s="18">
        <f>C31+C32</f>
        <v/>
      </c>
    </row>
    <row r="34">
      <c r="A34" s="6" t="inlineStr">
        <is>
          <t>يُخصم: المحتجزات (بحد أقصى)</t>
        </is>
      </c>
      <c r="B34" s="7" t="inlineStr">
        <is>
          <t>Less retention (capped)</t>
        </is>
      </c>
      <c r="C34" s="15">
        <f>-MIN(C31*$C$7/100,$C$5*$C$8/100)</f>
        <v/>
      </c>
    </row>
    <row r="35">
      <c r="A35" s="6" t="inlineStr">
        <is>
          <t>يُخصم: استرداد الدفعة المقدمة</t>
        </is>
      </c>
      <c r="B35" s="7" t="inlineStr">
        <is>
          <t>Less advance recovered</t>
        </is>
      </c>
      <c r="C35" s="15">
        <f>-($C$5*$C$6/100)*MIN(C31/$C$5,1)</f>
        <v/>
      </c>
    </row>
    <row r="36">
      <c r="A36" s="17" t="inlineStr">
        <is>
          <t>الصافي التراكمي المعتمد</t>
        </is>
      </c>
      <c r="B36" s="7" t="inlineStr">
        <is>
          <t>Net cumulative certified</t>
        </is>
      </c>
      <c r="C36" s="18">
        <f>C33+C34+C35</f>
        <v/>
      </c>
    </row>
    <row r="37">
      <c r="A37" s="6" t="inlineStr">
        <is>
          <t>يُخصم: المعتمد سابقاً</t>
        </is>
      </c>
      <c r="B37" s="7" t="inlineStr">
        <is>
          <t>Less previously certified</t>
        </is>
      </c>
      <c r="C37" s="15">
        <f>C10</f>
        <v/>
      </c>
    </row>
    <row r="38">
      <c r="A38" s="17" t="inlineStr">
        <is>
          <t>صافي هذا المستخلص</t>
        </is>
      </c>
      <c r="B38" s="7" t="inlineStr">
        <is>
          <t>This certificate, net</t>
        </is>
      </c>
      <c r="C38" s="18">
        <f>C36-C37</f>
        <v/>
      </c>
    </row>
    <row r="39">
      <c r="A39" s="6" t="inlineStr">
        <is>
          <t>ضريبة القيمة المضافة</t>
        </is>
      </c>
      <c r="B39" s="7" t="inlineStr">
        <is>
          <t>VAT</t>
        </is>
      </c>
      <c r="C39" s="15">
        <f>C38*$C$9/100</f>
        <v/>
      </c>
    </row>
    <row r="40">
      <c r="A40" s="17" t="inlineStr">
        <is>
          <t>المستحق على هذا المستخلص</t>
        </is>
      </c>
      <c r="B40" s="7" t="inlineStr">
        <is>
          <t>Payable on this certificate</t>
        </is>
      </c>
      <c r="C40" s="18">
        <f>C38+C39</f>
        <v/>
      </c>
    </row>
    <row r="42" ht="52" customHeight="1">
      <c r="A42" s="19" t="inlineStr">
        <is>
          <t>ملاحظة: المحتجزات تُحتسب على الأعمال المنفذة فقط (لا على المواد بالموقع) وتتوقف عند حد العقد. الدفعة المقدمة تُسترد تناسبياً مع نسبة الإنجاز. الضريبة على صافي المستخلص لا على الإجمالي. راجع شروط عقدك — قد تختلف. · Retention applies to measured work only and stops at the contract cap; the advance is recovered pro-rata; VAT is on the net. Check your own contract conditions.</t>
        </is>
      </c>
      <c r="B42" s="4" t="n"/>
      <c r="C42" s="4" t="n"/>
      <c r="D42" s="4" t="n"/>
      <c r="E42" s="4" t="n"/>
      <c r="F42" s="4" t="n"/>
      <c r="G42" s="5" t="n"/>
    </row>
  </sheetData>
  <mergeCells count="6">
    <mergeCell ref="A28:F28"/>
    <mergeCell ref="A2:H2"/>
    <mergeCell ref="A30:C30"/>
    <mergeCell ref="A1:H1"/>
    <mergeCell ref="A4:C4"/>
    <mergeCell ref="A42:G4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2026-09-12T20:24:17Z</dcterms:created>
  <dcterms:modified xmlns:dcterms="http://purl.org/dc/terms/" xmlns:xsi="http://www.w3.org/2001/XMLSchema-instance" xsi:type="dcterms:W3CDTF">2026-09-12T20:24:33Z</dcterms:modified>
</cp:coreProperties>
</file>